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xj37959\Desktop\ECM\"/>
    </mc:Choice>
  </mc:AlternateContent>
  <bookViews>
    <workbookView xWindow="0" yWindow="0" windowWidth="23040" windowHeight="9192"/>
  </bookViews>
  <sheets>
    <sheet name="ECM Worksheet" sheetId="1" r:id="rId1"/>
    <sheet name="Sheet2"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D41" i="1"/>
  <c r="D39" i="1"/>
  <c r="D36" i="1"/>
  <c r="D32" i="1" l="1"/>
  <c r="D33" i="1"/>
  <c r="D34" i="1"/>
  <c r="D42" i="1"/>
  <c r="D37" i="1"/>
  <c r="D28" i="1"/>
  <c r="D26" i="1"/>
  <c r="D25" i="1"/>
  <c r="D22" i="1"/>
  <c r="D23" i="1"/>
  <c r="D20" i="1"/>
  <c r="D19" i="1"/>
  <c r="D17" i="1"/>
  <c r="D16" i="1"/>
  <c r="D14" i="1"/>
  <c r="D13" i="1"/>
  <c r="D11" i="1"/>
  <c r="D10" i="1"/>
  <c r="D8" i="1"/>
  <c r="D7" i="1"/>
  <c r="D30" i="1" l="1"/>
  <c r="D4" i="1" l="1"/>
  <c r="D5" i="1"/>
</calcChain>
</file>

<file path=xl/sharedStrings.xml><?xml version="1.0" encoding="utf-8"?>
<sst xmlns="http://schemas.openxmlformats.org/spreadsheetml/2006/main" count="48" uniqueCount="48">
  <si>
    <t>Optional ECM Worksheet</t>
  </si>
  <si>
    <r>
      <t xml:space="preserve">This worksheet is designed to assist with making determinations about providing Enhanced Case Management (ECM). There are six criteria areas that can indicate starting or ceasing ECM. Complete all responses in sequence by selecting "Yes" or "No" from the drop down menu to see determinations in the last column. 
</t>
    </r>
    <r>
      <rPr>
        <b/>
        <sz val="12"/>
        <color rgb="FFC00000"/>
        <rFont val="Calibri"/>
        <family val="2"/>
        <scheme val="minor"/>
      </rPr>
      <t>Red shading in any area indicates that ECM is required.</t>
    </r>
    <r>
      <rPr>
        <sz val="12"/>
        <color rgb="FFC00000"/>
        <rFont val="Calibri"/>
        <family val="2"/>
        <scheme val="minor"/>
      </rPr>
      <t xml:space="preserve"> </t>
    </r>
    <r>
      <rPr>
        <sz val="12"/>
        <rFont val="Calibri"/>
        <family val="2"/>
        <scheme val="minor"/>
      </rPr>
      <t xml:space="preserve">This worksheet can be used to evaluate one or more reasons for ECM. </t>
    </r>
    <r>
      <rPr>
        <sz val="12"/>
        <color theme="1"/>
        <rFont val="Calibri"/>
        <family val="2"/>
        <scheme val="minor"/>
      </rPr>
      <t xml:space="preserve">
</t>
    </r>
  </si>
  <si>
    <t>Consideration</t>
  </si>
  <si>
    <t>Select 
Responses</t>
  </si>
  <si>
    <t>Determination</t>
  </si>
  <si>
    <t>Q1. Does the person have a DD Waiver (BI, FIS, or CL)?</t>
  </si>
  <si>
    <t>No</t>
  </si>
  <si>
    <t>Q2. If no, is the person on the Waiver Waiting List and has CCC+ and TCM?</t>
  </si>
  <si>
    <t>Criteria A</t>
  </si>
  <si>
    <t>Q3. Did the person leave a Training Center in the last 12 months?</t>
  </si>
  <si>
    <t xml:space="preserve">Q4. Has the person been stable in their new home for at least 12 months? </t>
  </si>
  <si>
    <t>Criteria B</t>
  </si>
  <si>
    <t xml:space="preserve"> </t>
  </si>
  <si>
    <t>Q5. Does the person receive services from any provider w/ conditional or provisional license?</t>
  </si>
  <si>
    <t>Yes</t>
  </si>
  <si>
    <t>Q6. If yes, has 90 days passed since removal of conditional or provisional status?</t>
  </si>
  <si>
    <t>Criteria C</t>
  </si>
  <si>
    <t>Q7. Has there been an interruption of 30 days or longer for any* DD waiver services (not due to an extended vacation)?</t>
  </si>
  <si>
    <t xml:space="preserve">Q8. Have interrupted services resumed? </t>
  </si>
  <si>
    <t>Criteria D</t>
  </si>
  <si>
    <t xml:space="preserve">Q9. Is there an inability to access needed therapeutic services, adaptive equipment, or modifications? </t>
  </si>
  <si>
    <t xml:space="preserve">Q10. Have needed services been identified? </t>
  </si>
  <si>
    <t>Criteria E.1</t>
  </si>
  <si>
    <t xml:space="preserve">Q11. Has the person encountered the crisis system and/or the medical health system for admission or assessment? </t>
  </si>
  <si>
    <t xml:space="preserve">Q12. Has the person recovered from the crisis and/or medical concerns and has been stable for at least 90 days? </t>
  </si>
  <si>
    <t>Criteria E.2</t>
  </si>
  <si>
    <t xml:space="preserve">Q13. Has there been Adult or Child Protective Services involvement? </t>
  </si>
  <si>
    <t xml:space="preserve">Q14. Has the APS/CPS case been closed without further risk to the person for at least 90 days? </t>
  </si>
  <si>
    <t>Criteria E.3</t>
  </si>
  <si>
    <t xml:space="preserve">Q15. Has the person encountered the criminal justice system or been incarcerated? </t>
  </si>
  <si>
    <t xml:space="preserve">Q16. Have criminal charges been resolved with no additional concerns for at least 90 days? </t>
  </si>
  <si>
    <t>Exceptions to Criteria E</t>
  </si>
  <si>
    <t xml:space="preserve">Q17. Are there unique circumstances that a supervisor confirms warrants an exception to ECM? </t>
  </si>
  <si>
    <t>Criteria F</t>
  </si>
  <si>
    <t>Q18. Does the person live in a 5+ bed group home?</t>
  </si>
  <si>
    <t>Exceptions to Criteria F</t>
  </si>
  <si>
    <t xml:space="preserve">Q20. Has the person been medically and behaviorally stable with successful supports for the past 12 months? </t>
  </si>
  <si>
    <t>Q21. Have there been any new risks (medical and/or behavioral) identified in the last 12 months?</t>
  </si>
  <si>
    <t>Criteria G</t>
  </si>
  <si>
    <t xml:space="preserve">Q22. Are any items under 1a or 1b on the SIS® scored with a 2? </t>
  </si>
  <si>
    <t>Exceptions to Criteria G</t>
  </si>
  <si>
    <t xml:space="preserve">
* Criteria C includes: 
i. Congregate residential (including supervised and sponsored residential)
ii. In-home residential
iii. Personal Assistance (agency-directed or consumer-directed)
iv. Supported Employment (Change in SE job site but not provider does not constitute interruption in service)
v. Day Services
</t>
  </si>
  <si>
    <t xml:space="preserve">Q23. Since the completion of the SIS® have any new needs be identified that meet the same criteria? </t>
  </si>
  <si>
    <t xml:space="preserve">Q25. Has the person experienced concerns related to the identified health conditions in the past 12 months? </t>
  </si>
  <si>
    <t>Q26. Does the person only receive Therapy Services as identified on 1a of the SIS® with no other items under 1a or 1b scored a 2?</t>
  </si>
  <si>
    <t xml:space="preserve">Q27. Is the only item identified as "Fall Risk" with no injury in the last 90 days? </t>
  </si>
  <si>
    <r>
      <t>Q19. Is this the only ECM criteria met? (</t>
    </r>
    <r>
      <rPr>
        <b/>
        <sz val="11"/>
        <color theme="1"/>
        <rFont val="Calibri"/>
        <family val="2"/>
        <scheme val="minor"/>
      </rPr>
      <t>consider all criteria A-G</t>
    </r>
    <r>
      <rPr>
        <sz val="11"/>
        <color theme="1"/>
        <rFont val="Calibri"/>
        <family val="2"/>
        <scheme val="minor"/>
      </rPr>
      <t>)</t>
    </r>
  </si>
  <si>
    <r>
      <t>Q24. Is this the only ECM criteria met? (</t>
    </r>
    <r>
      <rPr>
        <b/>
        <sz val="11"/>
        <color theme="1"/>
        <rFont val="Calibri"/>
        <family val="2"/>
        <scheme val="minor"/>
      </rPr>
      <t>consider all criteria A-G</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</si>
</sst>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C00000"/>
      <name val="Calibri"/>
      <family val="2"/>
      <scheme val="minor"/>
    </font>
    <font>
      <b/>
      <sz val="16"/>
      <color theme="1"/>
      <name val="Calibri"/>
      <family val="2"/>
      <scheme val="minor"/>
    </font>
    <font>
      <b/>
      <sz val="12"/>
      <color rgb="FFC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4" borderId="2" xfId="0" applyFill="1" applyBorder="1" applyAlignment="1">
      <alignment horizontal="center" vertical="center"/>
    </xf>
    <xf numFmtId="0" fontId="1" fillId="2"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3" fillId="0" borderId="0" xfId="0" applyFont="1" applyAlignment="1">
      <alignment horizontal="center" vertical="center" wrapText="1"/>
    </xf>
    <xf numFmtId="0" fontId="0" fillId="2" borderId="6" xfId="0" applyFill="1" applyBorder="1" applyAlignment="1">
      <alignment vertical="center"/>
    </xf>
    <xf numFmtId="0" fontId="1" fillId="2" borderId="6" xfId="0" applyFont="1" applyFill="1" applyBorder="1" applyAlignment="1">
      <alignment vertical="center"/>
    </xf>
    <xf numFmtId="0" fontId="2" fillId="5" borderId="6" xfId="0" applyFont="1" applyFill="1" applyBorder="1" applyAlignment="1">
      <alignment horizontal="center" vertical="center"/>
    </xf>
    <xf numFmtId="0" fontId="2" fillId="3" borderId="7" xfId="0" applyFont="1" applyFill="1" applyBorder="1" applyAlignment="1">
      <alignment horizontal="center" vertical="center"/>
    </xf>
    <xf numFmtId="0" fontId="3" fillId="0" borderId="0" xfId="0" applyFont="1" applyAlignment="1">
      <alignment horizontal="lef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0" xfId="0" applyFont="1" applyAlignment="1">
      <alignment horizontal="center" vertical="center"/>
    </xf>
    <xf numFmtId="0" fontId="0" fillId="0" borderId="1" xfId="0" applyBorder="1" applyAlignment="1" applyProtection="1">
      <alignment vertical="center"/>
    </xf>
    <xf numFmtId="0" fontId="0" fillId="0" borderId="2" xfId="0" applyBorder="1" applyAlignment="1" applyProtection="1">
      <alignment vertical="center"/>
    </xf>
    <xf numFmtId="0" fontId="1" fillId="2" borderId="4" xfId="0" applyFont="1" applyFill="1" applyBorder="1" applyAlignment="1" applyProtection="1">
      <alignment horizontal="left" vertical="center"/>
    </xf>
    <xf numFmtId="0" fontId="0" fillId="0" borderId="3" xfId="0" applyBorder="1" applyAlignment="1" applyProtection="1">
      <alignment horizontal="left" vertical="center"/>
    </xf>
    <xf numFmtId="0" fontId="0" fillId="4" borderId="2" xfId="0" applyFill="1" applyBorder="1" applyAlignment="1" applyProtection="1">
      <alignment horizontal="left" vertical="center"/>
    </xf>
    <xf numFmtId="0" fontId="1" fillId="2" borderId="4" xfId="0" applyFont="1" applyFill="1" applyBorder="1" applyAlignment="1" applyProtection="1">
      <alignment vertical="center"/>
    </xf>
    <xf numFmtId="0" fontId="0" fillId="0" borderId="7" xfId="0" applyBorder="1" applyAlignment="1" applyProtection="1">
      <alignment horizontal="left" vertical="center"/>
    </xf>
    <xf numFmtId="0" fontId="1" fillId="5" borderId="4" xfId="0" applyFont="1" applyFill="1" applyBorder="1" applyAlignment="1" applyProtection="1">
      <alignment vertical="center"/>
    </xf>
    <xf numFmtId="0" fontId="0" fillId="3" borderId="1" xfId="0" applyFill="1" applyBorder="1" applyAlignment="1" applyProtection="1">
      <alignment vertical="center"/>
    </xf>
    <xf numFmtId="0" fontId="0" fillId="4" borderId="2" xfId="0" applyFill="1" applyBorder="1" applyAlignment="1" applyProtection="1">
      <alignmen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vertical="center"/>
    </xf>
    <xf numFmtId="0" fontId="0" fillId="0" borderId="3" xfId="0" applyBorder="1" applyAlignment="1" applyProtection="1">
      <alignment vertical="center"/>
    </xf>
    <xf numFmtId="0" fontId="0" fillId="3" borderId="7" xfId="0" applyFill="1" applyBorder="1" applyAlignment="1" applyProtection="1">
      <alignment vertical="center"/>
    </xf>
    <xf numFmtId="0" fontId="0" fillId="0" borderId="7" xfId="0" applyBorder="1" applyAlignment="1" applyProtection="1">
      <alignment vertical="center"/>
    </xf>
    <xf numFmtId="0" fontId="7" fillId="0" borderId="0" xfId="0" applyFont="1"/>
    <xf numFmtId="0" fontId="0" fillId="0" borderId="3" xfId="0" applyFont="1" applyBorder="1" applyAlignment="1" applyProtection="1">
      <alignment horizontal="left" vertical="center"/>
    </xf>
    <xf numFmtId="0" fontId="0" fillId="0" borderId="3" xfId="0" applyFont="1" applyBorder="1" applyAlignment="1" applyProtection="1">
      <alignment vertical="center"/>
    </xf>
    <xf numFmtId="0" fontId="0" fillId="3" borderId="0" xfId="0" applyFill="1" applyBorder="1" applyAlignment="1" applyProtection="1">
      <alignment vertical="center" wrapText="1"/>
    </xf>
    <xf numFmtId="0" fontId="0" fillId="0" borderId="1" xfId="0" applyBorder="1" applyAlignment="1" applyProtection="1">
      <alignment horizontal="left" vertical="center"/>
    </xf>
    <xf numFmtId="0" fontId="0" fillId="0" borderId="1" xfId="0" applyBorder="1" applyAlignment="1">
      <alignment horizontal="center" vertical="center"/>
    </xf>
    <xf numFmtId="0" fontId="0" fillId="0" borderId="3" xfId="0" applyFill="1" applyBorder="1" applyAlignment="1" applyProtection="1">
      <alignment vertical="center"/>
    </xf>
    <xf numFmtId="0" fontId="0" fillId="0" borderId="1" xfId="0" applyFill="1" applyBorder="1" applyAlignment="1" applyProtection="1">
      <alignment horizontal="left" vertical="center"/>
    </xf>
    <xf numFmtId="0" fontId="0" fillId="0" borderId="3" xfId="0" applyFill="1" applyBorder="1" applyAlignment="1" applyProtection="1">
      <alignment vertical="center" wrapText="1"/>
    </xf>
    <xf numFmtId="0" fontId="4" fillId="0" borderId="0" xfId="0" applyFont="1" applyAlignment="1">
      <alignment horizontal="left" vertical="top" wrapText="1"/>
    </xf>
  </cellXfs>
  <cellStyles count="1">
    <cellStyle name="Normal" xfId="0" builtinId="0"/>
  </cellStyles>
  <dxfs count="2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D5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45"/>
  <sheetViews>
    <sheetView showGridLines="0" tabSelected="1" topLeftCell="A21" workbookViewId="0">
      <selection activeCell="C40" sqref="C40"/>
    </sheetView>
  </sheetViews>
  <sheetFormatPr defaultRowHeight="14.4" x14ac:dyDescent="0.3"/>
  <cols>
    <col min="2" max="2" width="115.88671875" customWidth="1"/>
    <col min="3" max="3" width="13.33203125" style="1" customWidth="1"/>
    <col min="4" max="4" width="44" customWidth="1"/>
  </cols>
  <sheetData>
    <row r="1" spans="2:5" ht="21" x14ac:dyDescent="0.4">
      <c r="B1" s="52" t="s">
        <v>0</v>
      </c>
    </row>
    <row r="2" spans="2:5" ht="51" customHeight="1" x14ac:dyDescent="0.3">
      <c r="B2" s="61" t="s">
        <v>1</v>
      </c>
      <c r="C2" s="61"/>
      <c r="D2" s="61"/>
    </row>
    <row r="3" spans="2:5" ht="30" customHeight="1" x14ac:dyDescent="0.3">
      <c r="B3" s="23" t="s">
        <v>2</v>
      </c>
      <c r="C3" s="18" t="s">
        <v>3</v>
      </c>
      <c r="D3" s="3" t="s">
        <v>4</v>
      </c>
      <c r="E3" s="36"/>
    </row>
    <row r="4" spans="2:5" ht="18" customHeight="1" x14ac:dyDescent="0.3">
      <c r="B4" s="37" t="s">
        <v>5</v>
      </c>
      <c r="C4" s="24"/>
      <c r="D4" s="4" t="str">
        <f>IF(C4="", "", IF(COUNTIF(C4,"No")&gt;0, "Continue to Q2", "Continue to Criteria A"))</f>
        <v/>
      </c>
    </row>
    <row r="5" spans="2:5" ht="18" customHeight="1" x14ac:dyDescent="0.3">
      <c r="B5" s="38" t="s">
        <v>7</v>
      </c>
      <c r="C5" s="25"/>
      <c r="D5" s="5" t="str">
        <f>IF(C5="", "", IF(COUNTIF(C5,"No")&gt;0, "ECM is NOT required", "Continue to Criteria A"))</f>
        <v/>
      </c>
    </row>
    <row r="6" spans="2:5" ht="18" customHeight="1" x14ac:dyDescent="0.3">
      <c r="B6" s="42" t="s">
        <v>8</v>
      </c>
      <c r="C6" s="7"/>
      <c r="D6" s="11"/>
    </row>
    <row r="7" spans="2:5" ht="18" customHeight="1" x14ac:dyDescent="0.3">
      <c r="B7" s="54" t="s">
        <v>9</v>
      </c>
      <c r="C7" s="26"/>
      <c r="D7" s="10" t="str">
        <f>IF(C7="", "", IF(COUNTIF(C7,"Yes")&gt;0, "Continue to Q4", "ECM is NOT Required for Criteria A"))</f>
        <v/>
      </c>
    </row>
    <row r="8" spans="2:5" ht="18" customHeight="1" x14ac:dyDescent="0.3">
      <c r="B8" s="38" t="s">
        <v>10</v>
      </c>
      <c r="C8" s="25"/>
      <c r="D8" s="13" t="str">
        <f>IF(C8="", "", IF(COUNTIF(C8,"Yes")&gt;0, "ECM is NOT required for Criteria A", "ECM is Required for Criteria A"))</f>
        <v/>
      </c>
    </row>
    <row r="9" spans="2:5" ht="18" customHeight="1" x14ac:dyDescent="0.3">
      <c r="B9" s="39" t="s">
        <v>11</v>
      </c>
      <c r="C9" s="7"/>
      <c r="D9" s="19"/>
      <c r="E9" t="s">
        <v>12</v>
      </c>
    </row>
    <row r="10" spans="2:5" ht="18" customHeight="1" x14ac:dyDescent="0.3">
      <c r="B10" s="53" t="s">
        <v>13</v>
      </c>
      <c r="C10" s="26"/>
      <c r="D10" s="6" t="str">
        <f>IF(C10="", "", IF(COUNTIF(C10,"Yes")&gt;0, "Continue to Q6", "ECM is NOT met for Criteria B"))</f>
        <v/>
      </c>
    </row>
    <row r="11" spans="2:5" ht="18" customHeight="1" x14ac:dyDescent="0.3">
      <c r="B11" s="41" t="s">
        <v>15</v>
      </c>
      <c r="C11" s="27"/>
      <c r="D11" s="8" t="str">
        <f>IF(C11="", "", IF(COUNTIF(C11,"Yes")&gt;0, "ECM is NOT met for Criteria B", "ECM is required for Criteria B"))</f>
        <v/>
      </c>
    </row>
    <row r="12" spans="2:5" ht="18" customHeight="1" x14ac:dyDescent="0.3">
      <c r="B12" s="42" t="s">
        <v>16</v>
      </c>
      <c r="C12" s="9"/>
      <c r="D12" s="20"/>
    </row>
    <row r="13" spans="2:5" ht="18" customHeight="1" x14ac:dyDescent="0.3">
      <c r="B13" s="40" t="s">
        <v>17</v>
      </c>
      <c r="C13" s="26"/>
      <c r="D13" s="6" t="str">
        <f>IF(C13="", "", IF(COUNTIF(C13,"Yes")&gt;0, "continue to Q8", "ECM is NOT required for Criteria C"))</f>
        <v/>
      </c>
    </row>
    <row r="14" spans="2:5" ht="18" customHeight="1" x14ac:dyDescent="0.3">
      <c r="B14" s="46" t="s">
        <v>18</v>
      </c>
      <c r="C14" s="27"/>
      <c r="D14" s="8" t="str">
        <f>IF(C14="", "", IF(COUNTIF(C14,"Yes")&gt;0, "ECM is NOT required for Criteria C", "ECM is Required for Criteria C"))</f>
        <v/>
      </c>
    </row>
    <row r="15" spans="2:5" ht="18" customHeight="1" x14ac:dyDescent="0.3">
      <c r="B15" s="42" t="s">
        <v>19</v>
      </c>
      <c r="C15" s="9"/>
      <c r="D15" s="20"/>
    </row>
    <row r="16" spans="2:5" ht="18" customHeight="1" x14ac:dyDescent="0.3">
      <c r="B16" s="43" t="s">
        <v>20</v>
      </c>
      <c r="C16" s="28"/>
      <c r="D16" s="6" t="str">
        <f>IF(C16="", "", IF(COUNTIF(C16,"Yes")&gt;0, "continue to Q10", "ECM is NOT required for Criteria D"))</f>
        <v/>
      </c>
    </row>
    <row r="17" spans="2:4" ht="18" customHeight="1" x14ac:dyDescent="0.3">
      <c r="B17" s="46" t="s">
        <v>21</v>
      </c>
      <c r="C17" s="27"/>
      <c r="D17" s="8" t="str">
        <f>IF(C17="", "", IF(COUNTIF(C17,"Yes")&gt;0, "ECM is NOT required for Criteria D", "ECM is Required for Criteria D"))</f>
        <v/>
      </c>
    </row>
    <row r="18" spans="2:4" ht="18" customHeight="1" x14ac:dyDescent="0.3">
      <c r="B18" s="42" t="s">
        <v>22</v>
      </c>
      <c r="C18" s="7"/>
      <c r="D18" s="19"/>
    </row>
    <row r="19" spans="2:4" ht="18" customHeight="1" x14ac:dyDescent="0.3">
      <c r="B19" s="47" t="s">
        <v>23</v>
      </c>
      <c r="C19" s="31"/>
      <c r="D19" s="10" t="str">
        <f>IF(C19="", "", IF(COUNTIF(C19,"Yes")&gt;0, "Continue to Q12", "ECM is NOT required for Criteria E.1"))</f>
        <v/>
      </c>
    </row>
    <row r="20" spans="2:4" ht="18" customHeight="1" x14ac:dyDescent="0.3">
      <c r="B20" s="48" t="s">
        <v>24</v>
      </c>
      <c r="C20" s="32"/>
      <c r="D20" s="13" t="str">
        <f>IF(C20="", "", IF(COUNTIF(C20,"Yes")&gt;0, "ECM is NOT required for Criteria E.1", "ECM is Required for Criteria E.1"))</f>
        <v/>
      </c>
    </row>
    <row r="21" spans="2:4" ht="18" customHeight="1" x14ac:dyDescent="0.3">
      <c r="B21" s="42" t="s">
        <v>25</v>
      </c>
      <c r="C21" s="7"/>
      <c r="D21" s="11"/>
    </row>
    <row r="22" spans="2:4" ht="18" customHeight="1" x14ac:dyDescent="0.3">
      <c r="B22" s="40" t="s">
        <v>26</v>
      </c>
      <c r="C22" s="26"/>
      <c r="D22" s="10" t="str">
        <f>IF(C22="", "", IF(COUNTIF(C22,"Yes")&gt;0, "Continue to Q14", "ECM is NOT Required for Criteria E.2"))</f>
        <v/>
      </c>
    </row>
    <row r="23" spans="2:4" ht="18" customHeight="1" x14ac:dyDescent="0.3">
      <c r="B23" s="46" t="s">
        <v>27</v>
      </c>
      <c r="C23" s="27"/>
      <c r="D23" s="12" t="str">
        <f>IF(C23="", "", IF(COUNTIF(C23,"Yes")&gt;0, "ECM is NOT required for Criteria E.2", "ECM is Required for Criteria E.2"))</f>
        <v/>
      </c>
    </row>
    <row r="24" spans="2:4" ht="18" customHeight="1" x14ac:dyDescent="0.3">
      <c r="B24" s="42" t="s">
        <v>28</v>
      </c>
      <c r="C24" s="7"/>
      <c r="D24" s="11"/>
    </row>
    <row r="25" spans="2:4" ht="18" customHeight="1" x14ac:dyDescent="0.3">
      <c r="B25" s="49" t="s">
        <v>29</v>
      </c>
      <c r="C25" s="26"/>
      <c r="D25" s="10" t="str">
        <f>IF(C25="", "", IF(COUNTIF(C25,"No")&gt;0, "ECM is NOT required for Criteria E.3", "Continue to Q16"))</f>
        <v/>
      </c>
    </row>
    <row r="26" spans="2:4" ht="18" customHeight="1" x14ac:dyDescent="0.3">
      <c r="B26" s="46" t="s">
        <v>30</v>
      </c>
      <c r="C26" s="27"/>
      <c r="D26" s="12" t="str">
        <f>IF(C26="", "", IF(COUNTIF(C26,"Yes")&gt;0, "ECM is NOT required for Criteria E.3", "ECM is required for Criteria E.3"))</f>
        <v/>
      </c>
    </row>
    <row r="27" spans="2:4" ht="18" customHeight="1" x14ac:dyDescent="0.3">
      <c r="B27" s="44" t="s">
        <v>31</v>
      </c>
      <c r="C27" s="14"/>
      <c r="D27" s="21"/>
    </row>
    <row r="28" spans="2:4" ht="18" customHeight="1" x14ac:dyDescent="0.3">
      <c r="B28" s="50" t="s">
        <v>32</v>
      </c>
      <c r="C28" s="33"/>
      <c r="D28" s="22" t="str">
        <f>IF(C28="", "", IF(COUNTIF(C28,"Yes")&gt;0, "Exception allowed", "Continue to Criteria F"))</f>
        <v/>
      </c>
    </row>
    <row r="29" spans="2:4" ht="18" customHeight="1" x14ac:dyDescent="0.3">
      <c r="B29" s="42" t="s">
        <v>33</v>
      </c>
      <c r="C29" s="7"/>
      <c r="D29" s="11"/>
    </row>
    <row r="30" spans="2:4" ht="18" customHeight="1" x14ac:dyDescent="0.3">
      <c r="B30" s="51" t="s">
        <v>34</v>
      </c>
      <c r="C30" s="28"/>
      <c r="D30" s="34" t="str">
        <f>IF(C30="", "", IF(COUNTIF(C30,"Yes")&gt;0, "ECM is required for Criteria F unless exception", "ECM is Not required for Criteria F"))</f>
        <v/>
      </c>
    </row>
    <row r="31" spans="2:4" ht="18" customHeight="1" x14ac:dyDescent="0.3">
      <c r="B31" s="44" t="s">
        <v>35</v>
      </c>
      <c r="C31" s="14"/>
      <c r="D31" s="21"/>
    </row>
    <row r="32" spans="2:4" ht="18" customHeight="1" x14ac:dyDescent="0.3">
      <c r="B32" s="58" t="s">
        <v>46</v>
      </c>
      <c r="C32" s="29"/>
      <c r="D32" s="35" t="str">
        <f>IF(C32="", "", IF(COUNTIF(C32,"Yes")&gt;0, "Continue to Q20", "Exception NOT allowed"))</f>
        <v/>
      </c>
    </row>
    <row r="33" spans="2:4" ht="18" customHeight="1" x14ac:dyDescent="0.3">
      <c r="B33" s="45" t="s">
        <v>36</v>
      </c>
      <c r="C33" s="30"/>
      <c r="D33" s="2" t="str">
        <f>IF(C33="", "", IF(COUNTIF(C33,"Yes")&gt;0, "Continue to Q21", "Exception NOT allowed"))</f>
        <v/>
      </c>
    </row>
    <row r="34" spans="2:4" ht="18" customHeight="1" x14ac:dyDescent="0.3">
      <c r="B34" s="45" t="s">
        <v>37</v>
      </c>
      <c r="C34" s="30"/>
      <c r="D34" s="2" t="str">
        <f>IF(C34="", "", IF(COUNTIF(C34,"Yes")&gt;0, "Exception NOT allowed", "Exception allowed"))</f>
        <v/>
      </c>
    </row>
    <row r="35" spans="2:4" ht="18" customHeight="1" x14ac:dyDescent="0.3">
      <c r="B35" s="42" t="s">
        <v>38</v>
      </c>
      <c r="C35" s="7"/>
      <c r="D35" s="19"/>
    </row>
    <row r="36" spans="2:4" ht="18" customHeight="1" x14ac:dyDescent="0.3">
      <c r="B36" s="56" t="s">
        <v>39</v>
      </c>
      <c r="C36" s="24"/>
      <c r="D36" s="57" t="str">
        <f>IF(C36="", "", IF(COUNTIF(C36,"Yes")&gt;0, "ECM is required for Criteria G unless exception", "Continue to Q23"))</f>
        <v/>
      </c>
    </row>
    <row r="37" spans="2:4" ht="18" customHeight="1" x14ac:dyDescent="0.3">
      <c r="B37" s="59" t="s">
        <v>42</v>
      </c>
      <c r="C37" s="24"/>
      <c r="D37" s="57" t="str">
        <f>IF(C37="", "", IF(COUNTIF(C37,"Yes")&gt;0, "ECM is required for Criteria G unless exception", "ECM is NOT required for Criteria G"))</f>
        <v/>
      </c>
    </row>
    <row r="38" spans="2:4" ht="18" customHeight="1" x14ac:dyDescent="0.3">
      <c r="B38" s="44" t="s">
        <v>40</v>
      </c>
      <c r="C38" s="14"/>
      <c r="D38" s="15"/>
    </row>
    <row r="39" spans="2:4" ht="17.399999999999999" customHeight="1" x14ac:dyDescent="0.3">
      <c r="B39" s="60" t="s">
        <v>47</v>
      </c>
      <c r="C39" s="29"/>
      <c r="D39" s="16" t="str">
        <f>IF(C39="", "", IF(COUNTIF(C39,"Yes")&gt;0, "continue to Q25", "Exception NOT allowed"))</f>
        <v/>
      </c>
    </row>
    <row r="40" spans="2:4" ht="18" customHeight="1" x14ac:dyDescent="0.3">
      <c r="B40" s="45" t="s">
        <v>43</v>
      </c>
      <c r="C40" s="30"/>
      <c r="D40" s="17" t="str">
        <f>IF(C40="", "", IF(COUNTIF(C40,"No")&gt;0, "Exception allowed", "Continue to Q26"))</f>
        <v/>
      </c>
    </row>
    <row r="41" spans="2:4" ht="18" customHeight="1" x14ac:dyDescent="0.3">
      <c r="B41" s="45" t="s">
        <v>44</v>
      </c>
      <c r="C41" s="30"/>
      <c r="D41" s="17" t="str">
        <f>IF(C41="", "", IF(COUNTIF(C41,"Yes")&gt;0, "Exception allowed", "Continue to Q27"))</f>
        <v/>
      </c>
    </row>
    <row r="42" spans="2:4" ht="18" customHeight="1" x14ac:dyDescent="0.3">
      <c r="B42" s="45" t="s">
        <v>45</v>
      </c>
      <c r="C42" s="30"/>
      <c r="D42" s="17" t="str">
        <f>IF(C42="", "", IF(COUNTIF(C42,"Yes")&gt;0, "Exception allowed", "Exception NOT allowed"))</f>
        <v/>
      </c>
    </row>
    <row r="45" spans="2:4" ht="115.5" customHeight="1" x14ac:dyDescent="0.3">
      <c r="B45" s="55" t="s">
        <v>41</v>
      </c>
    </row>
  </sheetData>
  <sheetProtection sheet="1" objects="1" scenarios="1" selectLockedCells="1"/>
  <mergeCells count="1">
    <mergeCell ref="B2:D2"/>
  </mergeCells>
  <conditionalFormatting sqref="D3">
    <cfRule type="containsText" dxfId="22" priority="49" operator="containsText" text="is REQUIRED">
      <formula>NOT(ISERROR(SEARCH("is REQUIRED",D3)))</formula>
    </cfRule>
  </conditionalFormatting>
  <conditionalFormatting sqref="D3 D43:D44 D5 D9:D34 D46:D1048576">
    <cfRule type="containsText" dxfId="21" priority="34" operator="containsText" text="Exception allowed">
      <formula>NOT(ISERROR(SEARCH("Exception allowed",D3)))</formula>
    </cfRule>
    <cfRule type="containsText" dxfId="20" priority="35" operator="containsText" text="Exception NOT allowed">
      <formula>NOT(ISERROR(SEARCH("Exception NOT allowed",D3)))</formula>
    </cfRule>
    <cfRule type="containsText" dxfId="19" priority="46" operator="containsText" text="is NOT">
      <formula>NOT(ISERROR(SEARCH("is NOT",D3)))</formula>
    </cfRule>
    <cfRule type="containsText" dxfId="18" priority="47" operator="containsText" text="is REQUIRED">
      <formula>NOT(ISERROR(SEARCH("is REQUIRED",D3)))</formula>
    </cfRule>
  </conditionalFormatting>
  <conditionalFormatting sqref="D35 D37:D42">
    <cfRule type="containsText" dxfId="17" priority="24" operator="containsText" text="Exception allowed">
      <formula>NOT(ISERROR(SEARCH("Exception allowed",D35)))</formula>
    </cfRule>
    <cfRule type="containsText" dxfId="16" priority="25" operator="containsText" text="Exception NOT allowed">
      <formula>NOT(ISERROR(SEARCH("Exception NOT allowed",D35)))</formula>
    </cfRule>
    <cfRule type="containsText" dxfId="15" priority="27" operator="containsText" text="is NOT">
      <formula>NOT(ISERROR(SEARCH("is NOT",D35)))</formula>
    </cfRule>
    <cfRule type="containsText" dxfId="14" priority="28" operator="containsText" text="is REQUIRED">
      <formula>NOT(ISERROR(SEARCH("is REQUIRED",D35)))</formula>
    </cfRule>
  </conditionalFormatting>
  <conditionalFormatting sqref="D39:D42">
    <cfRule type="containsText" dxfId="13" priority="26" operator="containsText" text="Exception Allowed">
      <formula>NOT(ISERROR(SEARCH("Exception Allowed",D39)))</formula>
    </cfRule>
  </conditionalFormatting>
  <conditionalFormatting sqref="D6:D8">
    <cfRule type="containsText" dxfId="12" priority="10" operator="containsText" text="Exception allowed">
      <formula>NOT(ISERROR(SEARCH("Exception allowed",D6)))</formula>
    </cfRule>
    <cfRule type="containsText" dxfId="11" priority="11" operator="containsText" text="Exception NOT allowed">
      <formula>NOT(ISERROR(SEARCH("Exception NOT allowed",D6)))</formula>
    </cfRule>
    <cfRule type="containsText" dxfId="10" priority="12" operator="containsText" text="is NOT">
      <formula>NOT(ISERROR(SEARCH("is NOT",D6)))</formula>
    </cfRule>
    <cfRule type="containsText" dxfId="9" priority="13" operator="containsText" text="is REQUIRED">
      <formula>NOT(ISERROR(SEARCH("is REQUIRED",D6)))</formula>
    </cfRule>
  </conditionalFormatting>
  <conditionalFormatting sqref="D8">
    <cfRule type="containsText" dxfId="8" priority="9" operator="containsText" text="ECM NOT required for Criteria E">
      <formula>NOT(ISERROR(SEARCH("ECM NOT required for Criteria E",D8)))</formula>
    </cfRule>
  </conditionalFormatting>
  <conditionalFormatting sqref="D45">
    <cfRule type="containsText" dxfId="7" priority="5" operator="containsText" text="Exception allowed">
      <formula>NOT(ISERROR(SEARCH("Exception allowed",D45)))</formula>
    </cfRule>
    <cfRule type="containsText" dxfId="6" priority="6" operator="containsText" text="Exception NOT allowed">
      <formula>NOT(ISERROR(SEARCH("Exception NOT allowed",D45)))</formula>
    </cfRule>
    <cfRule type="containsText" dxfId="5" priority="7" operator="containsText" text="is NOT">
      <formula>NOT(ISERROR(SEARCH("is NOT",D45)))</formula>
    </cfRule>
    <cfRule type="containsText" dxfId="4" priority="8" operator="containsText" text="is REQUIRED">
      <formula>NOT(ISERROR(SEARCH("is REQUIRED",D45)))</formula>
    </cfRule>
  </conditionalFormatting>
  <conditionalFormatting sqref="D36">
    <cfRule type="containsText" dxfId="3" priority="1" operator="containsText" text="Exception allowed">
      <formula>NOT(ISERROR(SEARCH("Exception allowed",D36)))</formula>
    </cfRule>
    <cfRule type="containsText" dxfId="2" priority="2" operator="containsText" text="Exception NOT allowed">
      <formula>NOT(ISERROR(SEARCH("Exception NOT allowed",D36)))</formula>
    </cfRule>
    <cfRule type="containsText" dxfId="1" priority="3" operator="containsText" text="is NOT">
      <formula>NOT(ISERROR(SEARCH("is NOT",D36)))</formula>
    </cfRule>
    <cfRule type="containsText" dxfId="0" priority="4" operator="containsText" text="is REQUIRED">
      <formula>NOT(ISERROR(SEARCH("is REQUIRED",D36)))</formula>
    </cfRule>
  </conditionalFormatting>
  <dataValidations count="1">
    <dataValidation allowBlank="1" showErrorMessage="1" sqref="D4"/>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Sheet2!$A$1:$A$3</xm:f>
          </x14:formula1>
          <xm:sqref>C19:C26 C28 C30 C32:C34 C13:C14 C36:C37 C39:C42 C16:C17 C10:C11 C5 C7:C8</xm:sqref>
        </x14:dataValidation>
        <x14:dataValidation type="list" allowBlank="1" showInputMessage="1" showErrorMessage="1">
          <x14:formula1>
            <xm:f>Sheet2!$A$2:$A$3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3"/>
  <sheetViews>
    <sheetView workbookViewId="0">
      <selection activeCell="B6" sqref="B6"/>
    </sheetView>
  </sheetViews>
  <sheetFormatPr defaultRowHeight="14.4" x14ac:dyDescent="0.3"/>
  <cols>
    <col min="1" max="1" width="13.6640625" customWidth="1"/>
  </cols>
  <sheetData>
    <row r="2" spans="1:1" x14ac:dyDescent="0.3">
      <c r="A2" t="s">
        <v>14</v>
      </c>
    </row>
    <row r="3" spans="1:1" x14ac:dyDescent="0.3">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C4C906DEAFC4428B12E60F07394704" ma:contentTypeVersion="8" ma:contentTypeDescription="Create a new document." ma:contentTypeScope="" ma:versionID="9cbacd32ef65a1d29d57a777f65a80a2">
  <xsd:schema xmlns:xsd="http://www.w3.org/2001/XMLSchema" xmlns:xs="http://www.w3.org/2001/XMLSchema" xmlns:p="http://schemas.microsoft.com/office/2006/metadata/properties" xmlns:ns2="ced5531a-b88f-4bcf-9a07-a0557af00ab9" targetNamespace="http://schemas.microsoft.com/office/2006/metadata/properties" ma:root="true" ma:fieldsID="810a7ead12df403f4867184d7799caf3" ns2:_="">
    <xsd:import namespace="ced5531a-b88f-4bcf-9a07-a0557af00ab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d5531a-b88f-4bcf-9a07-a0557af00a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FBA555-9083-4BB5-A137-5E5FB77D9929}">
  <ds:schemaRefs>
    <ds:schemaRef ds:uri="http://schemas.microsoft.com/sharepoint/v3/contenttype/forms"/>
  </ds:schemaRefs>
</ds:datastoreItem>
</file>

<file path=customXml/itemProps2.xml><?xml version="1.0" encoding="utf-8"?>
<ds:datastoreItem xmlns:ds="http://schemas.openxmlformats.org/officeDocument/2006/customXml" ds:itemID="{593FE29D-7658-49F2-AA56-F816FAB9678C}">
  <ds:schemaRefs>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ced5531a-b88f-4bcf-9a07-a0557af00ab9"/>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BE1FDF3-9E90-4CC4-99C3-882C6E92C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d5531a-b88f-4bcf-9a07-a0557af00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ECM Worksheet</vt:lpstr>
      <vt:lpstr>Sheet2</vt:lpstr>
    </vt:vector>
  </TitlesOfParts>
  <Manager/>
  <Company>Virginia Information Technologies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Williams</dc:creator>
  <cp:keywords/>
  <dc:description/>
  <cp:lastModifiedBy>VITA Program</cp:lastModifiedBy>
  <cp:revision/>
  <dcterms:created xsi:type="dcterms:W3CDTF">2021-06-14T16:05:45Z</dcterms:created>
  <dcterms:modified xsi:type="dcterms:W3CDTF">2022-09-23T18:10:04Z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0x01010075C4C906DEAFC4428B12E60F07394704</vt:lpwstr>
  </property>
</Properties>
</file>